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Diagnostic" sheetId="2" state="visible" r:id="rId2"/>
    <sheet name="Objectifs &amp; entonnoir" sheetId="3" state="visible" r:id="rId3"/>
    <sheet name="Cibles" sheetId="4" state="visible" r:id="rId4"/>
    <sheet name="Plan d'actions" sheetId="5" state="visible" r:id="rId5"/>
    <sheet name="Calendrier" sheetId="6" state="visible" r:id="rId6"/>
    <sheet name="Tableau de bord KP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"/>
    <numFmt numFmtId="165" formatCode="0.0%"/>
    <numFmt numFmtId="166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222F37"/>
      <sz val="14"/>
    </font>
    <font>
      <name val="Arial"/>
      <i val="1"/>
      <color rgb="005B6B77"/>
      <sz val="9"/>
    </font>
    <font>
      <name val="Arial"/>
      <b val="1"/>
      <color rgb="00222F37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222F37"/>
      </patternFill>
    </fill>
    <fill>
      <patternFill patternType="solid">
        <fgColor rgb="00EEF2F5"/>
      </patternFill>
    </fill>
  </fills>
  <borders count="2">
    <border>
      <left/>
      <right/>
      <top/>
      <bottom/>
      <diagonal/>
    </border>
    <border>
      <left style="thin">
        <color rgb="00C9D3DB"/>
      </left>
      <right style="thin">
        <color rgb="00C9D3DB"/>
      </right>
      <top style="thin">
        <color rgb="00C9D3DB"/>
      </top>
      <bottom style="thin">
        <color rgb="00C9D3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2" borderId="0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164" fontId="5" fillId="2" borderId="1" applyAlignment="1" pivotButton="0" quotePrefix="0" xfId="0">
      <alignment vertical="top" wrapText="1"/>
    </xf>
    <xf numFmtId="3" fontId="5" fillId="2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5" fontId="5" fillId="2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3" fontId="4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166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7F2DF"/>
        </patternFill>
      </fill>
    </dxf>
    <dxf>
      <fill>
        <patternFill patternType="solid">
          <fgColor rgb="00FBD9D9"/>
        </patternFill>
      </fill>
    </dxf>
    <dxf>
      <fill>
        <patternFill patternType="solid">
          <fgColor rgb="00B7E1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Plan d'action commercial B2B : modèle Getalead</t>
        </is>
      </c>
    </row>
    <row r="2">
      <c r="A2" s="2" t="inlineStr">
        <is>
          <t>Pré-rempli avec l'exemple fictif de l'article (Cabinet Delta, entreprise fictive). Remplacez les valeurs par les vôtres.</t>
        </is>
      </c>
    </row>
    <row r="4">
      <c r="A4" s="3" t="inlineStr">
        <is>
          <t>Comment utiliser ce modèle</t>
        </is>
      </c>
    </row>
    <row r="5">
      <c r="A5" s="4" t="inlineStr">
        <is>
          <t>1. Diagnostic</t>
        </is>
      </c>
      <c r="B5" s="5" t="inlineStr">
        <is>
          <t>Saisissez vos chiffres de départ (année écoulée) et vos constats internes / externes.</t>
        </is>
      </c>
    </row>
    <row r="6">
      <c r="A6" s="4" t="inlineStr">
        <is>
          <t>2. Objectifs &amp; entonnoir</t>
        </is>
      </c>
      <c r="B6" s="5" t="inlineStr">
        <is>
          <t>Saisissez les cellules jaunes. Les cellules grises sont calculées : nombre d'affaires, RDV tenus, RDV pris, appels, conversations, rythme hebdomadaire.</t>
        </is>
      </c>
    </row>
    <row r="7">
      <c r="A7" s="4" t="inlineStr">
        <is>
          <t>3. Cibles</t>
        </is>
      </c>
      <c r="B7" s="5" t="inlineStr">
        <is>
          <t>Décrivez vos segments : critères, décideurs, enjeu, taille du fichier, part de l'objectif.</t>
        </is>
      </c>
    </row>
    <row r="8">
      <c r="A8" s="4" t="inlineStr">
        <is>
          <t>4. Plan d'actions</t>
        </is>
      </c>
      <c r="B8" s="5" t="inlineStr">
        <is>
          <t>Une ligne par action : canal, responsable, échéance, budget, KPI, statut (liste déroulante).</t>
        </is>
      </c>
    </row>
    <row r="9">
      <c r="A9" s="4" t="inlineStr">
        <is>
          <t>5. Calendrier</t>
        </is>
      </c>
      <c r="B9" s="5" t="inlineStr">
        <is>
          <t>Répartition trimestrielle des actions et du volume d'appels. Les RDV attendus se recalculent avec le taux de l'onglet 2.</t>
        </is>
      </c>
    </row>
    <row r="10">
      <c r="A10" s="4" t="inlineStr">
        <is>
          <t>6. Tableau de bord KPI</t>
        </is>
      </c>
      <c r="B10" s="5" t="inlineStr">
        <is>
          <t>Saisissez le réalisé chaque mois. Objectifs mensuels, cumul et taux d'atteinte se calculent seuls.</t>
        </is>
      </c>
    </row>
    <row r="11">
      <c r="A11" s="6" t="inlineStr">
        <is>
          <t>Code couleur</t>
        </is>
      </c>
      <c r="B11" s="7" t="inlineStr">
        <is>
          <t>Jaune = à saisir. Gris = calculé (ne pas écraser).</t>
        </is>
      </c>
    </row>
    <row r="12">
      <c r="A12" s="4" t="inlineStr">
        <is>
          <t>Google Sheets</t>
        </is>
      </c>
      <c r="B12" s="5" t="inlineStr">
        <is>
          <t>Fichier &gt; Importer &gt; Importer &gt; sélectionner ce fichier. Les formules sont conservées.</t>
        </is>
      </c>
    </row>
    <row r="13">
      <c r="A13" s="4" t="inlineStr">
        <is>
          <t>Source</t>
        </is>
      </c>
      <c r="B13" s="5" t="inlineStr">
        <is>
          <t>Article : getalead.co/blog/plan-action-commercial-exemple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52" customWidth="1" min="2" max="2"/>
    <col width="52" customWidth="1" min="3" max="3"/>
  </cols>
  <sheetData>
    <row r="1">
      <c r="A1" s="1" t="inlineStr">
        <is>
          <t>Étape 1 : diagnostic de départ</t>
        </is>
      </c>
    </row>
    <row r="2">
      <c r="A2" s="2" t="inlineStr">
        <is>
          <t>Chiffres de l'année écoulée (2026) et constats. Exemple fictif.</t>
        </is>
      </c>
    </row>
    <row r="4" ht="30" customHeight="1">
      <c r="A4" s="8" t="inlineStr">
        <is>
          <t>Indicateur</t>
        </is>
      </c>
      <c r="B4" s="8" t="inlineStr">
        <is>
          <t>Valeur 2026</t>
        </is>
      </c>
      <c r="C4" s="8" t="inlineStr">
        <is>
          <t>Commentaire / source</t>
        </is>
      </c>
    </row>
    <row r="5">
      <c r="A5" s="9" t="inlineStr">
        <is>
          <t>Chiffre d'affaires total</t>
        </is>
      </c>
      <c r="B5" s="10" t="n">
        <v>1600000</v>
      </c>
      <c r="C5" s="9" t="inlineStr">
        <is>
          <t>Comptabilité</t>
        </is>
      </c>
    </row>
    <row r="6">
      <c r="A6" s="9" t="inlineStr">
        <is>
          <t>Nombre de clients actifs</t>
        </is>
      </c>
      <c r="B6" s="11" t="n">
        <v>52</v>
      </c>
      <c r="C6" s="9" t="inlineStr">
        <is>
          <t>CRM</t>
        </is>
      </c>
    </row>
    <row r="7">
      <c r="A7" s="9" t="inlineStr">
        <is>
          <t>Nouveaux clients signés</t>
        </is>
      </c>
      <c r="B7" s="11" t="n">
        <v>12</v>
      </c>
      <c r="C7" s="9" t="inlineStr">
        <is>
          <t>CRM</t>
        </is>
      </c>
    </row>
    <row r="8">
      <c r="A8" s="9" t="inlineStr">
        <is>
          <t>CA des nouveaux clients</t>
        </is>
      </c>
      <c r="B8" s="10" t="n">
        <v>216000</v>
      </c>
      <c r="C8" s="9" t="inlineStr">
        <is>
          <t>Comptabilité</t>
        </is>
      </c>
    </row>
    <row r="9">
      <c r="A9" s="9" t="inlineStr">
        <is>
          <t>Panier moyen d'une nouvelle affaire</t>
        </is>
      </c>
      <c r="B9" s="12">
        <f>B8/B7</f>
        <v/>
      </c>
      <c r="C9" s="9" t="inlineStr">
        <is>
          <t>Calculé</t>
        </is>
      </c>
    </row>
    <row r="10">
      <c r="A10" s="9" t="inlineStr">
        <is>
          <t>Attrition (part du CA perdue d'une année sur l'autre)</t>
        </is>
      </c>
      <c r="B10" s="13" t="n">
        <v>0.1</v>
      </c>
      <c r="C10" s="9" t="inlineStr">
        <is>
          <t>Moyenne des 3 dernières années</t>
        </is>
      </c>
    </row>
    <row r="11">
      <c r="A11" s="9" t="inlineStr">
        <is>
          <t>Nouveaux clients issus du réseau / recommandation</t>
        </is>
      </c>
      <c r="B11" s="11" t="n">
        <v>7</v>
      </c>
      <c r="C11" s="9" t="inlineStr">
        <is>
          <t>CRM (champ origine)</t>
        </is>
      </c>
    </row>
    <row r="12">
      <c r="A12" s="9" t="inlineStr">
        <is>
          <t>Nouveaux clients issus de l'inbound (site, salon)</t>
        </is>
      </c>
      <c r="B12" s="11" t="n">
        <v>3</v>
      </c>
      <c r="C12" s="9" t="inlineStr">
        <is>
          <t>CRM (champ origine)</t>
        </is>
      </c>
    </row>
    <row r="13">
      <c r="A13" s="9" t="inlineStr">
        <is>
          <t>Nouveaux clients issus de la prospection sortante</t>
        </is>
      </c>
      <c r="B13" s="11" t="n">
        <v>2</v>
      </c>
      <c r="C13" s="9" t="inlineStr">
        <is>
          <t>Prospection ponctuelle, sans méthode</t>
        </is>
      </c>
    </row>
    <row r="14">
      <c r="A14" s="9" t="inlineStr">
        <is>
          <t>Taux de signature après RDV tenu</t>
        </is>
      </c>
      <c r="B14" s="13" t="n">
        <v>0.2</v>
      </c>
      <c r="C14" s="9" t="inlineStr">
        <is>
          <t>Historique 2025-2026</t>
        </is>
      </c>
    </row>
    <row r="15">
      <c r="A15" s="9" t="inlineStr">
        <is>
          <t>Cycle de vente moyen (jours)</t>
        </is>
      </c>
      <c r="B15" s="11" t="n">
        <v>60</v>
      </c>
      <c r="C15" s="9" t="inlineStr">
        <is>
          <t>Du premier RDV à la signature</t>
        </is>
      </c>
    </row>
    <row r="16">
      <c r="A16" s="9" t="inlineStr">
        <is>
          <t>Commerciaux (ETP)</t>
        </is>
      </c>
      <c r="B16" s="11" t="n">
        <v>2</v>
      </c>
      <c r="C16" s="9" t="inlineStr">
        <is>
          <t>Plus le dirigeant</t>
        </is>
      </c>
    </row>
    <row r="18" ht="30" customHeight="1">
      <c r="A18" s="8" t="inlineStr">
        <is>
          <t>Constats internes (forces / faiblesses)</t>
        </is>
      </c>
      <c r="B18" s="8" t="inlineStr">
        <is>
          <t>Constats externes (opportunités / menaces)</t>
        </is>
      </c>
      <c r="C18" s="8" t="inlineStr">
        <is>
          <t>Conséquence pour le plan</t>
        </is>
      </c>
    </row>
    <row r="19">
      <c r="A19" s="14" t="inlineStr">
        <is>
          <t>Force : expertise reconnue, 90 % de clients reconduits</t>
        </is>
      </c>
      <c r="B19" s="14" t="inlineStr">
        <is>
          <t>Opportunité : exigences de sécurité imposées par les donneurs d'ordre aux sous-traitants</t>
        </is>
      </c>
      <c r="C19" s="14" t="inlineStr">
        <is>
          <t>Mettre ce déclencheur au cœur du discours du segment 1</t>
        </is>
      </c>
    </row>
    <row r="20">
      <c r="A20" s="14" t="inlineStr">
        <is>
          <t>Faiblesse : 58 % des nouveaux clients viennent du réseau, flux non pilotable</t>
        </is>
      </c>
      <c r="B20" s="14" t="inlineStr">
        <is>
          <t>Menace : concurrents nationaux qui baissent leurs prix d'entrée</t>
        </is>
      </c>
      <c r="C20" s="14" t="inlineStr">
        <is>
          <t>Créer un flux sortant régulier, défendre la valeur et non le prix</t>
        </is>
      </c>
    </row>
    <row r="21">
      <c r="A21" s="14" t="inlineStr">
        <is>
          <t>Faiblesse : pas de fichier exploitable, CRM mal renseigné</t>
        </is>
      </c>
      <c r="B21" s="14" t="inlineStr">
        <is>
          <t>Opportunité : peu de concurrents prospectent par téléphone dans la région</t>
        </is>
      </c>
      <c r="C21" s="14" t="inlineStr">
        <is>
          <t>Constituer et nettoyer un fichier de 1 500 contacts avant le 31 janvier</t>
        </is>
      </c>
    </row>
    <row r="22">
      <c r="A22" s="14" t="inlineStr">
        <is>
          <t>Faiblesse : aucun rituel de pilotage commercial</t>
        </is>
      </c>
      <c r="B22" s="14" t="inlineStr"/>
      <c r="C22" s="14" t="inlineStr">
        <is>
          <t>Revue hebdo de 30 min et revue mensuelle de 1 h dès janvier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8" customWidth="1" min="2" max="2"/>
    <col width="70" customWidth="1" min="3" max="3"/>
  </cols>
  <sheetData>
    <row r="1">
      <c r="A1" s="1" t="inlineStr">
        <is>
          <t>Étapes 2 et 5 : objectifs et calcul inverse de l'entonnoir</t>
        </is>
      </c>
    </row>
    <row r="2">
      <c r="A2" s="2" t="inlineStr">
        <is>
          <t>Jaune = hypothèse à saisir. Gris = calculé.</t>
        </is>
      </c>
    </row>
    <row r="4" ht="30" customHeight="1">
      <c r="A4" s="8" t="inlineStr">
        <is>
          <t>Ligne</t>
        </is>
      </c>
      <c r="B4" s="8" t="inlineStr">
        <is>
          <t>Valeur</t>
        </is>
      </c>
      <c r="C4" s="8" t="inlineStr">
        <is>
          <t>Formule / explication</t>
        </is>
      </c>
    </row>
    <row r="5">
      <c r="A5" s="9" t="inlineStr">
        <is>
          <t>CA 2026 (point de départ)</t>
        </is>
      </c>
      <c r="B5" s="12">
        <f>Diagnostic!B5</f>
        <v/>
      </c>
      <c r="C5" s="9" t="inlineStr">
        <is>
          <t>Repris de l'onglet Diagnostic</t>
        </is>
      </c>
    </row>
    <row r="6">
      <c r="A6" s="9" t="inlineStr">
        <is>
          <t>Attrition attendue</t>
        </is>
      </c>
      <c r="B6" s="15">
        <f>Diagnostic!B10</f>
        <v/>
      </c>
      <c r="C6" s="9" t="inlineStr">
        <is>
          <t>Repris de l'onglet Diagnostic</t>
        </is>
      </c>
    </row>
    <row r="7">
      <c r="A7" s="9" t="inlineStr">
        <is>
          <t>CA conservé sur la base existante</t>
        </is>
      </c>
      <c r="B7" s="12">
        <f>B5*(1-B6)</f>
        <v/>
      </c>
      <c r="C7" s="9" t="inlineStr">
        <is>
          <t>CA 2026 x (1 - attrition)</t>
        </is>
      </c>
    </row>
    <row r="8">
      <c r="A8" s="9" t="inlineStr">
        <is>
          <t>Développement des clients existants (ventes additionnelles)</t>
        </is>
      </c>
      <c r="B8" s="10" t="n">
        <v>20000</v>
      </c>
      <c r="C8" s="9" t="inlineStr">
        <is>
          <t>4 missions additionnelles de 5 000 €</t>
        </is>
      </c>
    </row>
    <row r="9">
      <c r="A9" s="9" t="inlineStr">
        <is>
          <t>Objectif de CA 2027</t>
        </is>
      </c>
      <c r="B9" s="10" t="n">
        <v>2000000</v>
      </c>
      <c r="C9" s="9" t="inlineStr">
        <is>
          <t>Objectif fixé par la direction</t>
        </is>
      </c>
    </row>
    <row r="10">
      <c r="A10" s="9" t="inlineStr">
        <is>
          <t>Croissance visée</t>
        </is>
      </c>
      <c r="B10" s="15">
        <f>B9/B5-1</f>
        <v/>
      </c>
      <c r="C10" s="9" t="inlineStr">
        <is>
          <t>Objectif / CA 2026 - 1</t>
        </is>
      </c>
    </row>
    <row r="11">
      <c r="A11" s="9" t="inlineStr">
        <is>
          <t>CA à aller chercher auprès de nouveaux clients</t>
        </is>
      </c>
      <c r="B11" s="12">
        <f>B9-B7-B8</f>
        <v/>
      </c>
      <c r="C11" s="9" t="inlineStr">
        <is>
          <t>Objectif - CA conservé - ventes additionnelles</t>
        </is>
      </c>
    </row>
    <row r="12">
      <c r="A12" s="9" t="inlineStr">
        <is>
          <t>Panier moyen d'une nouvelle affaire</t>
        </is>
      </c>
      <c r="B12" s="10" t="n">
        <v>18000</v>
      </c>
      <c r="C12" s="9" t="inlineStr">
        <is>
          <t>Diagnostic : 216 000 € / 12 affaires</t>
        </is>
      </c>
    </row>
    <row r="13">
      <c r="A13" s="16" t="inlineStr">
        <is>
          <t>Nouvelles affaires nécessaires</t>
        </is>
      </c>
      <c r="B13" s="17">
        <f>ROUNDUP(ROUND(B11/B12,6),0)</f>
        <v/>
      </c>
      <c r="C13" s="9" t="inlineStr">
        <is>
          <t>CA nouveaux clients / panier moyen, arrondi au supérieur</t>
        </is>
      </c>
    </row>
    <row r="14">
      <c r="A14" s="9" t="inlineStr">
        <is>
          <t>dont réseau / recommandation</t>
        </is>
      </c>
      <c r="B14" s="11" t="n">
        <v>6</v>
      </c>
      <c r="C14" s="9" t="inlineStr">
        <is>
          <t>Hypothèse prudente (7 en 2026)</t>
        </is>
      </c>
    </row>
    <row r="15">
      <c r="A15" s="9" t="inlineStr">
        <is>
          <t>dont inbound (site, salon)</t>
        </is>
      </c>
      <c r="B15" s="11" t="n">
        <v>4</v>
      </c>
      <c r="C15" s="9" t="inlineStr">
        <is>
          <t>3 en 2026 + 1 salon régional</t>
        </is>
      </c>
    </row>
    <row r="16">
      <c r="A16" s="9" t="inlineStr">
        <is>
          <t>dont prospection téléphonique sortante</t>
        </is>
      </c>
      <c r="B16" s="18">
        <f>B13-B14-B15</f>
        <v/>
      </c>
      <c r="C16" s="9" t="inlineStr">
        <is>
          <t>Le reste : c'est ce que le plan doit produire</t>
        </is>
      </c>
    </row>
    <row r="17">
      <c r="A17" s="9" t="inlineStr">
        <is>
          <t>Taux de passage RDV tenu → proposition</t>
        </is>
      </c>
      <c r="B17" s="13" t="n">
        <v>0.5</v>
      </c>
      <c r="C17" s="9" t="inlineStr">
        <is>
          <t>Hypothèse issue de l'historique</t>
        </is>
      </c>
    </row>
    <row r="18">
      <c r="A18" s="9" t="inlineStr">
        <is>
          <t>Taux de passage proposition → signature</t>
        </is>
      </c>
      <c r="B18" s="13" t="n">
        <v>0.4</v>
      </c>
      <c r="C18" s="9" t="inlineStr">
        <is>
          <t>Hypothèse issue de l'historique</t>
        </is>
      </c>
    </row>
    <row r="19">
      <c r="A19" s="9" t="inlineStr">
        <is>
          <t>Taux de signature après RDV tenu</t>
        </is>
      </c>
      <c r="B19" s="15">
        <f>B17*B18</f>
        <v/>
      </c>
      <c r="C19" s="9" t="inlineStr">
        <is>
          <t>50 % x 40 % = 20 %</t>
        </is>
      </c>
    </row>
    <row r="20">
      <c r="A20" s="9" t="inlineStr">
        <is>
          <t>Propositions commerciales à émettre (sortant)</t>
        </is>
      </c>
      <c r="B20" s="18">
        <f>ROUNDUP(ROUND(B16/B18,6),0)</f>
        <v/>
      </c>
      <c r="C20" s="9" t="inlineStr">
        <is>
          <t>Affaires sortantes / taux proposition → signature</t>
        </is>
      </c>
    </row>
    <row r="21">
      <c r="A21" s="9" t="inlineStr">
        <is>
          <t>RDV tenus nécessaires (sortant)</t>
        </is>
      </c>
      <c r="B21" s="18">
        <f>ROUNDUP(ROUND(B16/B19,6),0)</f>
        <v/>
      </c>
      <c r="C21" s="9" t="inlineStr">
        <is>
          <t>Affaires sortantes / taux de signature</t>
        </is>
      </c>
    </row>
    <row r="22">
      <c r="A22" s="9" t="inlineStr">
        <is>
          <t>Taux de RDV tenus (1 - no-show)</t>
        </is>
      </c>
      <c r="B22" s="13" t="n">
        <v>0.78</v>
      </c>
      <c r="C22" s="9" t="inlineStr">
        <is>
          <t>No-show de 22 % avec rappel 24 h avant (mesure Getalead publiée)</t>
        </is>
      </c>
    </row>
    <row r="23">
      <c r="A23" s="16" t="inlineStr">
        <is>
          <t>RDV qualifiés à prendre</t>
        </is>
      </c>
      <c r="B23" s="17">
        <f>ROUNDUP(ROUND(B21/B22,6),0)</f>
        <v/>
      </c>
      <c r="C23" s="9" t="inlineStr">
        <is>
          <t>RDV tenus / taux de tenue, arrondi au supérieur</t>
        </is>
      </c>
    </row>
    <row r="24">
      <c r="A24" s="9" t="inlineStr">
        <is>
          <t>Taux appels composés → RDV qualifié</t>
        </is>
      </c>
      <c r="B24" s="13" t="n">
        <v>0.02</v>
      </c>
      <c r="C24" s="9" t="inlineStr">
        <is>
          <t>Bas de la fourchette 2 à 2,5 % publiée par Getalead (SDR seniors)</t>
        </is>
      </c>
    </row>
    <row r="25">
      <c r="A25" s="16" t="inlineStr">
        <is>
          <t>Appels à composer sur l'année</t>
        </is>
      </c>
      <c r="B25" s="17">
        <f>ROUNDUP(ROUND(B23/B24,6),0)</f>
        <v/>
      </c>
      <c r="C25" s="9" t="inlineStr">
        <is>
          <t>RDV à prendre / taux appels → RDV</t>
        </is>
      </c>
    </row>
    <row r="26">
      <c r="A26" s="9" t="inlineStr">
        <is>
          <t>Taux appels → conversation avec le décideur</t>
        </is>
      </c>
      <c r="B26" s="13" t="n">
        <v>0.25</v>
      </c>
      <c r="C26" s="9" t="inlineStr">
        <is>
          <t>Hypothèse prudente pour un fichier neuf</t>
        </is>
      </c>
    </row>
    <row r="27">
      <c r="A27" s="9" t="inlineStr">
        <is>
          <t>Conversations avec un décideur</t>
        </is>
      </c>
      <c r="B27" s="18">
        <f>ROUND(B25*B26,0)</f>
        <v/>
      </c>
      <c r="C27" s="9" t="inlineStr">
        <is>
          <t>Appels x taux de conversation</t>
        </is>
      </c>
    </row>
    <row r="28">
      <c r="A28" s="9" t="inlineStr">
        <is>
          <t>Taux conversation → RDV (déduit)</t>
        </is>
      </c>
      <c r="B28" s="15">
        <f>B23/B27</f>
        <v/>
      </c>
      <c r="C28" s="9" t="inlineStr">
        <is>
          <t>RDV / conversations</t>
        </is>
      </c>
    </row>
    <row r="29">
      <c r="A29" s="9" t="inlineStr">
        <is>
          <t>Semaines de prospection dans l'année</t>
        </is>
      </c>
      <c r="B29" s="11" t="n">
        <v>44</v>
      </c>
      <c r="C29" s="9" t="inlineStr">
        <is>
          <t>52 - congés, ponts, fêtes</t>
        </is>
      </c>
    </row>
    <row r="30">
      <c r="A30" s="9" t="inlineStr">
        <is>
          <t>Appels par semaine</t>
        </is>
      </c>
      <c r="B30" s="19">
        <f>B25/B29</f>
        <v/>
      </c>
      <c r="C30" s="9" t="inlineStr">
        <is>
          <t>Appels annuels / semaines</t>
        </is>
      </c>
    </row>
    <row r="31">
      <c r="A31" s="9" t="inlineStr">
        <is>
          <t>Appels par jour (5 jours)</t>
        </is>
      </c>
      <c r="B31" s="19">
        <f>B30/5</f>
        <v/>
      </c>
      <c r="C31" s="9" t="inlineStr">
        <is>
          <t>Appels hebdo / 5</t>
        </is>
      </c>
    </row>
    <row r="32">
      <c r="A32" s="9" t="inlineStr">
        <is>
          <t>RDV qualifiés par mois (moyenne sur 11 mois actifs)</t>
        </is>
      </c>
      <c r="B32" s="19">
        <f>B23/11</f>
        <v/>
      </c>
      <c r="C32" s="9" t="inlineStr">
        <is>
          <t>RDV annuels / 11</t>
        </is>
      </c>
    </row>
    <row r="33">
      <c r="A33" s="9" t="inlineStr">
        <is>
          <t>Contacts nécessaires dans le fichier</t>
        </is>
      </c>
      <c r="B33" s="11" t="n">
        <v>1500</v>
      </c>
      <c r="C33" s="9" t="inlineStr">
        <is>
          <t>Environ 4 à 5 tentatives par contact</t>
        </is>
      </c>
    </row>
    <row r="34">
      <c r="A34" s="9" t="inlineStr">
        <is>
          <t>Tentatives moyennes par contact</t>
        </is>
      </c>
      <c r="B34" s="19">
        <f>B25/B33</f>
        <v/>
      </c>
      <c r="C34" s="9" t="inlineStr">
        <is>
          <t>Appels / contacts</t>
        </is>
      </c>
    </row>
    <row r="35">
      <c r="A35" s="9" t="inlineStr">
        <is>
          <t>Budget annuel du plan</t>
        </is>
      </c>
      <c r="B35" s="12">
        <f>'Plan d''actions'!F18</f>
        <v/>
      </c>
      <c r="C35" s="9" t="inlineStr">
        <is>
          <t>Total de l'onglet Plan d'actions</t>
        </is>
      </c>
    </row>
    <row r="36">
      <c r="A36" s="9" t="inlineStr">
        <is>
          <t>Coût d'acquisition par nouveau client</t>
        </is>
      </c>
      <c r="B36" s="12">
        <f>B35/B13</f>
        <v/>
      </c>
      <c r="C36" s="9" t="inlineStr">
        <is>
          <t>Budget / nouvelles affaires (toutes sources)</t>
        </is>
      </c>
    </row>
    <row r="37">
      <c r="A37" s="9" t="inlineStr">
        <is>
          <t>Budget rapporté au CA nouveaux clients</t>
        </is>
      </c>
      <c r="B37" s="15">
        <f>B35/B11</f>
        <v/>
      </c>
      <c r="C37" s="9" t="inlineStr">
        <is>
          <t>Budget / CA nouveaux clients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28" customWidth="1" min="3" max="3"/>
    <col width="42" customWidth="1" min="4" max="4"/>
    <col width="14" customWidth="1" min="5" max="5"/>
    <col width="14" customWidth="1" min="6" max="6"/>
    <col width="14" customWidth="1" min="7" max="7"/>
    <col width="10" customWidth="1" min="8" max="8"/>
  </cols>
  <sheetData>
    <row r="1">
      <c r="A1" s="1" t="inlineStr">
        <is>
          <t>Étape 3 : cibles et segments</t>
        </is>
      </c>
    </row>
    <row r="2">
      <c r="A2" s="2" t="inlineStr">
        <is>
          <t>Un segment = des critères observables + un décideur + un enjeu formulé dans ses mots.</t>
        </is>
      </c>
    </row>
    <row r="4" ht="30" customHeight="1">
      <c r="A4" s="8" t="inlineStr">
        <is>
          <t>Segment</t>
        </is>
      </c>
      <c r="B4" s="8" t="inlineStr">
        <is>
          <t>Critères (secteur, taille, zone)</t>
        </is>
      </c>
      <c r="C4" s="8" t="inlineStr">
        <is>
          <t>Décideur visé</t>
        </is>
      </c>
      <c r="D4" s="8" t="inlineStr">
        <is>
          <t>Enjeu / déclencheur</t>
        </is>
      </c>
      <c r="E4" s="8" t="inlineStr">
        <is>
          <t>Contacts dans le fichier</t>
        </is>
      </c>
      <c r="F4" s="8" t="inlineStr">
        <is>
          <t>Part de l'objectif sortant</t>
        </is>
      </c>
      <c r="G4" s="8" t="inlineStr">
        <is>
          <t>Affaires visées</t>
        </is>
      </c>
      <c r="H4" s="8" t="inlineStr">
        <is>
          <t>Priorité</t>
        </is>
      </c>
    </row>
    <row r="5">
      <c r="A5" s="9" t="inlineStr">
        <is>
          <t>S1 : industriels sous-traitants</t>
        </is>
      </c>
      <c r="B5" s="9" t="inlineStr">
        <is>
          <t>Industrie manufacturière, 50 à 250 salariés, Pays de la Loire et Bretagne</t>
        </is>
      </c>
      <c r="C5" s="9" t="inlineStr">
        <is>
          <t>Dirigeant, DAF, responsable informatique</t>
        </is>
      </c>
      <c r="D5" s="9" t="inlineStr">
        <is>
          <t>Questionnaires sécurité imposés par les donneurs d'ordre, audits clients</t>
        </is>
      </c>
      <c r="E5" s="20" t="n">
        <v>900</v>
      </c>
      <c r="F5" s="21" t="n">
        <v>0.6</v>
      </c>
      <c r="G5" s="9">
        <f>ROUND(F5*'Objectifs &amp; entonnoir'!$B$16,0)</f>
        <v/>
      </c>
      <c r="H5" s="9" t="inlineStr">
        <is>
          <t>1</t>
        </is>
      </c>
    </row>
    <row r="6">
      <c r="A6" s="9" t="inlineStr">
        <is>
          <t>S2 : transport et logistique</t>
        </is>
      </c>
      <c r="B6" s="9" t="inlineStr">
        <is>
          <t>Transporteurs et logisticiens, 50 à 250 salariés, Grand Ouest</t>
        </is>
      </c>
      <c r="C6" s="9" t="inlineStr">
        <is>
          <t>Dirigeant, DAF</t>
        </is>
      </c>
      <c r="D6" s="9" t="inlineStr">
        <is>
          <t>Dépendance aux outils d'exploitation, continuité d'activité</t>
        </is>
      </c>
      <c r="E6" s="20" t="n">
        <v>600</v>
      </c>
      <c r="F6" s="21" t="n">
        <v>0.4</v>
      </c>
      <c r="G6" s="9">
        <f>ROUND(F6*'Objectifs &amp; entonnoir'!$B$16,0)</f>
        <v/>
      </c>
      <c r="H6" s="9" t="inlineStr">
        <is>
          <t>2</t>
        </is>
      </c>
    </row>
    <row r="7">
      <c r="A7" s="9" t="inlineStr">
        <is>
          <t>S3 : clients existants</t>
        </is>
      </c>
      <c r="B7" s="9" t="inlineStr">
        <is>
          <t>Clients actifs ayant une seule mission en cours</t>
        </is>
      </c>
      <c r="C7" s="9" t="inlineStr">
        <is>
          <t>Interlocuteur actuel</t>
        </is>
      </c>
      <c r="D7" s="9" t="inlineStr">
        <is>
          <t>Mise à jour annuelle, extension de périmètre</t>
        </is>
      </c>
      <c r="E7" s="20" t="n">
        <v>52</v>
      </c>
      <c r="F7" s="21" t="n"/>
      <c r="G7" s="9" t="inlineStr">
        <is>
          <t>4 ventes additionnelles</t>
        </is>
      </c>
      <c r="H7" s="9" t="inlineStr">
        <is>
          <t>1</t>
        </is>
      </c>
    </row>
    <row r="8">
      <c r="A8" s="22" t="inlineStr">
        <is>
          <t>Total sortant (S1 + S2)</t>
        </is>
      </c>
      <c r="B8" s="22" t="inlineStr"/>
      <c r="C8" s="22" t="inlineStr"/>
      <c r="D8" s="22" t="inlineStr"/>
      <c r="E8" s="17">
        <f>E5+E6</f>
        <v/>
      </c>
      <c r="F8" s="23">
        <f>F5+F6</f>
        <v/>
      </c>
      <c r="G8" s="22">
        <f>G5+G6</f>
        <v/>
      </c>
      <c r="H8" s="2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4" customWidth="1" min="2" max="2"/>
    <col width="10" customWidth="1" min="3" max="3"/>
    <col width="24" customWidth="1" min="4" max="4"/>
    <col width="13" customWidth="1" min="5" max="5"/>
    <col width="13" customWidth="1" min="6" max="6"/>
    <col width="28" customWidth="1" min="7" max="7"/>
    <col width="14" customWidth="1" min="8" max="8"/>
    <col width="12" customWidth="1" min="9" max="9"/>
  </cols>
  <sheetData>
    <row r="1">
      <c r="A1" s="1" t="inlineStr">
        <is>
          <t>Étapes 4 et 5 : plan d'actions, moyens et budget</t>
        </is>
      </c>
    </row>
    <row r="2">
      <c r="A2" s="2" t="inlineStr">
        <is>
          <t>Statut : À lancer / En cours / Fait / En retard / Abandonné.</t>
        </is>
      </c>
    </row>
    <row r="4" ht="30" customHeight="1">
      <c r="A4" s="8" t="inlineStr">
        <is>
          <t>Action</t>
        </is>
      </c>
      <c r="B4" s="8" t="inlineStr">
        <is>
          <t>Canal</t>
        </is>
      </c>
      <c r="C4" s="8" t="inlineStr">
        <is>
          <t>Segment</t>
        </is>
      </c>
      <c r="D4" s="8" t="inlineStr">
        <is>
          <t>Responsable</t>
        </is>
      </c>
      <c r="E4" s="8" t="inlineStr">
        <is>
          <t>Échéance</t>
        </is>
      </c>
      <c r="F4" s="8" t="inlineStr">
        <is>
          <t>Budget (€)</t>
        </is>
      </c>
      <c r="G4" s="8" t="inlineStr">
        <is>
          <t>KPI</t>
        </is>
      </c>
      <c r="H4" s="8" t="inlineStr">
        <is>
          <t>Cible KPI</t>
        </is>
      </c>
      <c r="I4" s="8" t="inlineStr">
        <is>
          <t>Statut</t>
        </is>
      </c>
    </row>
    <row r="5">
      <c r="A5" s="9" t="inlineStr">
        <is>
          <t>Acheter et nettoyer le fichier (1 500 contacts avec ligne directe ou standard)</t>
        </is>
      </c>
      <c r="B5" s="9" t="inlineStr">
        <is>
          <t>Données</t>
        </is>
      </c>
      <c r="C5" s="9" t="inlineStr">
        <is>
          <t>S1, S2</t>
        </is>
      </c>
      <c r="D5" s="9" t="inlineStr">
        <is>
          <t>Dirigeant</t>
        </is>
      </c>
      <c r="E5" s="9" t="inlineStr">
        <is>
          <t>31/01/2027</t>
        </is>
      </c>
      <c r="F5" s="24" t="n">
        <v>4500</v>
      </c>
      <c r="G5" s="9" t="inlineStr">
        <is>
          <t>Contacts exploitables</t>
        </is>
      </c>
      <c r="H5" s="9" t="inlineStr">
        <is>
          <t>1 500</t>
        </is>
      </c>
      <c r="I5" s="9" t="inlineStr">
        <is>
          <t>En cours</t>
        </is>
      </c>
    </row>
    <row r="6">
      <c r="A6" s="9" t="inlineStr">
        <is>
          <t>Rédiger le script d'appel et la charte « RDV qualifié »</t>
        </is>
      </c>
      <c r="B6" s="9" t="inlineStr">
        <is>
          <t>Téléphone</t>
        </is>
      </c>
      <c r="C6" s="9" t="inlineStr">
        <is>
          <t>S1, S2</t>
        </is>
      </c>
      <c r="D6" s="9" t="inlineStr">
        <is>
          <t>Commercial 1</t>
        </is>
      </c>
      <c r="E6" s="9" t="inlineStr">
        <is>
          <t>31/01/2027</t>
        </is>
      </c>
      <c r="F6" s="24" t="n">
        <v>0</v>
      </c>
      <c r="G6" s="9" t="inlineStr">
        <is>
          <t>Script validé, charte signée</t>
        </is>
      </c>
      <c r="H6" s="9" t="inlineStr">
        <is>
          <t>Oui</t>
        </is>
      </c>
      <c r="I6" s="9" t="inlineStr">
        <is>
          <t>À lancer</t>
        </is>
      </c>
    </row>
    <row r="7">
      <c r="A7" s="9" t="inlineStr">
        <is>
          <t>Former l'équipe à la prospection téléphonique</t>
        </is>
      </c>
      <c r="B7" s="9" t="inlineStr">
        <is>
          <t>Formation</t>
        </is>
      </c>
      <c r="C7" s="9" t="inlineStr">
        <is>
          <t>Tous</t>
        </is>
      </c>
      <c r="D7" s="9" t="inlineStr">
        <is>
          <t>Dirigeant</t>
        </is>
      </c>
      <c r="E7" s="9" t="inlineStr">
        <is>
          <t>15/02/2027</t>
        </is>
      </c>
      <c r="F7" s="24" t="n"/>
      <c r="G7" s="9" t="inlineStr">
        <is>
          <t>Personnes formées</t>
        </is>
      </c>
      <c r="H7" s="9" t="inlineStr">
        <is>
          <t>3</t>
        </is>
      </c>
      <c r="I7" s="9" t="inlineStr">
        <is>
          <t>À lancer</t>
        </is>
      </c>
    </row>
    <row r="8">
      <c r="A8" s="9" t="inlineStr">
        <is>
          <t>Campagne d'appels S1 (industriels)</t>
        </is>
      </c>
      <c r="B8" s="9" t="inlineStr">
        <is>
          <t>Téléphone</t>
        </is>
      </c>
      <c r="C8" s="9" t="inlineStr">
        <is>
          <t>S1</t>
        </is>
      </c>
      <c r="D8" s="9" t="inlineStr">
        <is>
          <t>Commercial 1</t>
        </is>
      </c>
      <c r="E8" s="9" t="inlineStr">
        <is>
          <t>En continu</t>
        </is>
      </c>
      <c r="F8" s="24" t="n">
        <v>0</v>
      </c>
      <c r="G8" s="9" t="inlineStr">
        <is>
          <t>Appels / RDV pris</t>
        </is>
      </c>
      <c r="H8" s="9" t="inlineStr">
        <is>
          <t>3 870 / 77</t>
        </is>
      </c>
      <c r="I8" s="9" t="inlineStr">
        <is>
          <t>À lancer</t>
        </is>
      </c>
    </row>
    <row r="9">
      <c r="A9" s="9" t="inlineStr">
        <is>
          <t>Campagne d'appels S2 (transport)</t>
        </is>
      </c>
      <c r="B9" s="9" t="inlineStr">
        <is>
          <t>Téléphone</t>
        </is>
      </c>
      <c r="C9" s="9" t="inlineStr">
        <is>
          <t>S2</t>
        </is>
      </c>
      <c r="D9" s="9" t="inlineStr">
        <is>
          <t>Commercial 2</t>
        </is>
      </c>
      <c r="E9" s="9" t="inlineStr">
        <is>
          <t>En continu</t>
        </is>
      </c>
      <c r="F9" s="24" t="n">
        <v>0</v>
      </c>
      <c r="G9" s="9" t="inlineStr">
        <is>
          <t>Appels / RDV pris</t>
        </is>
      </c>
      <c r="H9" s="9" t="inlineStr">
        <is>
          <t>2 580 / 52</t>
        </is>
      </c>
      <c r="I9" s="9" t="inlineStr">
        <is>
          <t>À lancer</t>
        </is>
      </c>
    </row>
    <row r="10">
      <c r="A10" s="9" t="inlineStr">
        <is>
          <t>Rappel 24 h avant chaque RDV (mail + SMS)</t>
        </is>
      </c>
      <c r="B10" s="9" t="inlineStr">
        <is>
          <t>Mail / SMS</t>
        </is>
      </c>
      <c r="C10" s="9" t="inlineStr">
        <is>
          <t>S1, S2</t>
        </is>
      </c>
      <c r="D10" s="9" t="inlineStr">
        <is>
          <t>Commercial qui tient le RDV</t>
        </is>
      </c>
      <c r="E10" s="9" t="inlineStr">
        <is>
          <t>En continu</t>
        </is>
      </c>
      <c r="F10" s="24" t="n">
        <v>0</v>
      </c>
      <c r="G10" s="9" t="inlineStr">
        <is>
          <t>Taux de no-show</t>
        </is>
      </c>
      <c r="H10" s="9" t="inlineStr">
        <is>
          <t>≤ 22 %</t>
        </is>
      </c>
      <c r="I10" s="9" t="inlineStr">
        <is>
          <t>À lancer</t>
        </is>
      </c>
    </row>
    <row r="11">
      <c r="A11" s="9" t="inlineStr">
        <is>
          <t>Outils : CRM + dialer (2 utilisateurs)</t>
        </is>
      </c>
      <c r="B11" s="9" t="inlineStr">
        <is>
          <t>Outils</t>
        </is>
      </c>
      <c r="C11" s="9" t="inlineStr">
        <is>
          <t>Tous</t>
        </is>
      </c>
      <c r="D11" s="9" t="inlineStr">
        <is>
          <t>Dirigeant</t>
        </is>
      </c>
      <c r="E11" s="9" t="inlineStr">
        <is>
          <t>31/01/2027</t>
        </is>
      </c>
      <c r="F11" s="24" t="n">
        <v>3600</v>
      </c>
      <c r="G11" s="9" t="inlineStr">
        <is>
          <t>Appels tracés dans le CRM</t>
        </is>
      </c>
      <c r="H11" s="9" t="inlineStr">
        <is>
          <t>100 %</t>
        </is>
      </c>
      <c r="I11" s="9" t="inlineStr">
        <is>
          <t>En cours</t>
        </is>
      </c>
    </row>
    <row r="12">
      <c r="A12" s="9" t="inlineStr">
        <is>
          <t>Salon régional de l'industrie (stand partagé)</t>
        </is>
      </c>
      <c r="B12" s="9" t="inlineStr">
        <is>
          <t>Événement</t>
        </is>
      </c>
      <c r="C12" s="9" t="inlineStr">
        <is>
          <t>S1</t>
        </is>
      </c>
      <c r="D12" s="9" t="inlineStr">
        <is>
          <t>Dirigeant</t>
        </is>
      </c>
      <c r="E12" s="9" t="inlineStr">
        <is>
          <t>Juin 2027</t>
        </is>
      </c>
      <c r="F12" s="24" t="n">
        <v>8000</v>
      </c>
      <c r="G12" s="9" t="inlineStr">
        <is>
          <t>Contacts / RDV / affaires</t>
        </is>
      </c>
      <c r="H12" s="9" t="inlineStr">
        <is>
          <t>40 / 8 / 2</t>
        </is>
      </c>
      <c r="I12" s="9" t="inlineStr">
        <is>
          <t>À lancer</t>
        </is>
      </c>
    </row>
    <row r="13">
      <c r="A13" s="9" t="inlineStr">
        <is>
          <t>Deux cas clients et une page par segment sur le site</t>
        </is>
      </c>
      <c r="B13" s="9" t="inlineStr">
        <is>
          <t>Contenu</t>
        </is>
      </c>
      <c r="C13" s="9" t="inlineStr">
        <is>
          <t>S1, S2</t>
        </is>
      </c>
      <c r="D13" s="9" t="inlineStr">
        <is>
          <t>Commercial 2</t>
        </is>
      </c>
      <c r="E13" s="9" t="inlineStr">
        <is>
          <t>31/03/2027</t>
        </is>
      </c>
      <c r="F13" s="24" t="n">
        <v>4000</v>
      </c>
      <c r="G13" s="9" t="inlineStr">
        <is>
          <t>Pages publiées</t>
        </is>
      </c>
      <c r="H13" s="9" t="inlineStr">
        <is>
          <t>4</t>
        </is>
      </c>
      <c r="I13" s="9" t="inlineStr">
        <is>
          <t>À lancer</t>
        </is>
      </c>
    </row>
    <row r="14">
      <c r="A14" s="9" t="inlineStr">
        <is>
          <t>Revue des clients existants et propositions additionnelles</t>
        </is>
      </c>
      <c r="B14" s="9" t="inlineStr">
        <is>
          <t>Rendez-vous</t>
        </is>
      </c>
      <c r="C14" s="9" t="inlineStr">
        <is>
          <t>S3</t>
        </is>
      </c>
      <c r="D14" s="9" t="inlineStr">
        <is>
          <t>Dirigeant</t>
        </is>
      </c>
      <c r="E14" s="9" t="inlineStr">
        <is>
          <t>30/06/2027</t>
        </is>
      </c>
      <c r="F14" s="24" t="n">
        <v>0</v>
      </c>
      <c r="G14" s="9" t="inlineStr">
        <is>
          <t>Ventes additionnelles</t>
        </is>
      </c>
      <c r="H14" s="9" t="inlineStr">
        <is>
          <t>4</t>
        </is>
      </c>
      <c r="I14" s="9" t="inlineStr">
        <is>
          <t>À lancer</t>
        </is>
      </c>
    </row>
    <row r="15">
      <c r="A15" s="9" t="inlineStr">
        <is>
          <t>Programme de recommandation (demande systématique après livraison)</t>
        </is>
      </c>
      <c r="B15" s="9" t="inlineStr">
        <is>
          <t>Réseau</t>
        </is>
      </c>
      <c r="C15" s="9" t="inlineStr">
        <is>
          <t>S3</t>
        </is>
      </c>
      <c r="D15" s="9" t="inlineStr">
        <is>
          <t>Commercial 1</t>
        </is>
      </c>
      <c r="E15" s="9" t="inlineStr">
        <is>
          <t>En continu</t>
        </is>
      </c>
      <c r="F15" s="24" t="n">
        <v>0</v>
      </c>
      <c r="G15" s="9" t="inlineStr">
        <is>
          <t>Affaires issues du réseau</t>
        </is>
      </c>
      <c r="H15" s="9" t="inlineStr">
        <is>
          <t>6</t>
        </is>
      </c>
      <c r="I15" s="9" t="inlineStr">
        <is>
          <t>À lancer</t>
        </is>
      </c>
    </row>
    <row r="16">
      <c r="A16" s="9" t="inlineStr">
        <is>
          <t>Temps commercial dédié à la prospection (0,5 ETP valorisé)</t>
        </is>
      </c>
      <c r="B16" s="9" t="inlineStr">
        <is>
          <t>Interne</t>
        </is>
      </c>
      <c r="C16" s="9" t="inlineStr">
        <is>
          <t>S1, S2</t>
        </is>
      </c>
      <c r="D16" s="9" t="inlineStr">
        <is>
          <t>Dirigeant</t>
        </is>
      </c>
      <c r="E16" s="9" t="inlineStr">
        <is>
          <t>Année</t>
        </is>
      </c>
      <c r="F16" s="24" t="n">
        <v>30000</v>
      </c>
      <c r="G16" s="9" t="inlineStr">
        <is>
          <t>Heures d'appel par semaine</t>
        </is>
      </c>
      <c r="H16" s="9" t="inlineStr">
        <is>
          <t>≥ 8 h</t>
        </is>
      </c>
      <c r="I16" s="9" t="inlineStr">
        <is>
          <t>En cours</t>
        </is>
      </c>
    </row>
    <row r="17">
      <c r="A17" s="9" t="inlineStr"/>
      <c r="B17" s="9" t="inlineStr"/>
      <c r="C17" s="9" t="inlineStr"/>
      <c r="D17" s="9" t="inlineStr"/>
      <c r="E17" s="9" t="inlineStr"/>
      <c r="F17" s="24" t="n"/>
      <c r="G17" s="9" t="inlineStr"/>
      <c r="H17" s="9" t="inlineStr"/>
      <c r="I17" s="9" t="inlineStr"/>
    </row>
    <row r="18">
      <c r="A18" s="22" t="inlineStr">
        <is>
          <t>Total budget</t>
        </is>
      </c>
      <c r="B18" s="22" t="inlineStr"/>
      <c r="C18" s="22" t="inlineStr"/>
      <c r="D18" s="22" t="inlineStr"/>
      <c r="E18" s="22" t="inlineStr"/>
      <c r="F18" s="25">
        <f>SUM(F5:F17)</f>
        <v/>
      </c>
      <c r="G18" s="22" t="inlineStr"/>
      <c r="H18" s="22" t="inlineStr"/>
      <c r="I18" s="22" t="inlineStr"/>
    </row>
    <row r="19">
      <c r="A19" s="2" t="inlineStr">
        <is>
          <t>La formation est à chiffrer sur devis ; elle peut être financée par l'OPCO de l'entreprise selon son éligibilité.</t>
        </is>
      </c>
    </row>
  </sheetData>
  <conditionalFormatting sqref="I5:I60">
    <cfRule type="cellIs" priority="1" operator="equal" dxfId="0">
      <formula>"Fait"</formula>
    </cfRule>
    <cfRule type="cellIs" priority="2" operator="equal" dxfId="1">
      <formula>"En retard"</formula>
    </cfRule>
    <cfRule type="cellIs" priority="3" operator="equal" dxfId="2">
      <formula>"En cours"</formula>
    </cfRule>
  </conditionalFormatting>
  <dataValidations count="1">
    <dataValidation sqref="I5:I60" showDropDown="0" showInputMessage="0" showErrorMessage="0" allowBlank="1" type="list">
      <formula1>"À lancer,En cours,Fait,En retard,Abandonné"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Étape 6 : calendrier trimestriel</t>
        </is>
      </c>
    </row>
    <row r="2">
      <c r="A2" s="2" t="inlineStr">
        <is>
          <t>Volume d'appels réparti par trimestre ; les RDV attendus se recalculent avec le taux de l'onglet 2.</t>
        </is>
      </c>
    </row>
    <row r="4" ht="30" customHeight="1">
      <c r="A4" s="8" t="inlineStr">
        <is>
          <t>Ligne</t>
        </is>
      </c>
      <c r="B4" s="8" t="inlineStr">
        <is>
          <t>T1 (janv.-mars)</t>
        </is>
      </c>
      <c r="C4" s="8" t="inlineStr">
        <is>
          <t>T2 (avr.-juin)</t>
        </is>
      </c>
      <c r="D4" s="8" t="inlineStr">
        <is>
          <t>T3 (juil.-sept.)</t>
        </is>
      </c>
      <c r="E4" s="8" t="inlineStr">
        <is>
          <t>T4 (oct.-déc.)</t>
        </is>
      </c>
      <c r="F4" s="8" t="inlineStr">
        <is>
          <t>Total année</t>
        </is>
      </c>
    </row>
    <row r="5">
      <c r="A5" s="9" t="inlineStr">
        <is>
          <t>Appels composés (saisie)</t>
        </is>
      </c>
      <c r="B5" s="11" t="n">
        <v>1450</v>
      </c>
      <c r="C5" s="11" t="n">
        <v>2000</v>
      </c>
      <c r="D5" s="11" t="n">
        <v>1400</v>
      </c>
      <c r="E5" s="11" t="n">
        <v>1600</v>
      </c>
      <c r="F5" s="18">
        <f>SUM(B5:E5)</f>
        <v/>
      </c>
    </row>
    <row r="6">
      <c r="A6" s="26" t="inlineStr">
        <is>
          <t>RDV qualifiés attendus</t>
        </is>
      </c>
      <c r="B6" s="18">
        <f>ROUND(B5*'Objectifs &amp; entonnoir'!$B$24,0)</f>
        <v/>
      </c>
      <c r="C6" s="18">
        <f>ROUND(C5*'Objectifs &amp; entonnoir'!$B$24,0)</f>
        <v/>
      </c>
      <c r="D6" s="18">
        <f>ROUND(D5*'Objectifs &amp; entonnoir'!$B$24,0)</f>
        <v/>
      </c>
      <c r="E6" s="18">
        <f>ROUND(E5*'Objectifs &amp; entonnoir'!$B$24,0)</f>
        <v/>
      </c>
      <c r="F6" s="18">
        <f>SUM(B6:E6)</f>
        <v/>
      </c>
    </row>
    <row r="7">
      <c r="A7" s="26" t="inlineStr">
        <is>
          <t>RDV tenus attendus</t>
        </is>
      </c>
      <c r="B7" s="18">
        <f>ROUND(B6*'Objectifs &amp; entonnoir'!$B$22,0)</f>
        <v/>
      </c>
      <c r="C7" s="18">
        <f>ROUND(C6*'Objectifs &amp; entonnoir'!$B$22,0)</f>
        <v/>
      </c>
      <c r="D7" s="18">
        <f>ROUND(D6*'Objectifs &amp; entonnoir'!$B$22,0)</f>
        <v/>
      </c>
      <c r="E7" s="18">
        <f>ROUND(E6*'Objectifs &amp; entonnoir'!$B$22,0)</f>
        <v/>
      </c>
      <c r="F7" s="18">
        <f>SUM(B7:E7)</f>
        <v/>
      </c>
    </row>
    <row r="8">
      <c r="A8" s="26" t="inlineStr">
        <is>
          <t>Contrôle : écart avec l'objectif annuel d'appels</t>
        </is>
      </c>
      <c r="B8" s="26" t="inlineStr"/>
      <c r="C8" s="26" t="inlineStr"/>
      <c r="D8" s="26" t="inlineStr"/>
      <c r="E8" s="26" t="inlineStr"/>
      <c r="F8" s="18">
        <f>F5-'Objectifs &amp; entonnoir'!B25</f>
        <v/>
      </c>
    </row>
    <row r="9">
      <c r="A9" s="2" t="inlineStr">
        <is>
          <t>Contrôle à 0 : la répartition trimestrielle couvre exactement l'objectif annuel.</t>
        </is>
      </c>
    </row>
    <row r="11" ht="30" customHeight="1">
      <c r="A11" s="8" t="inlineStr">
        <is>
          <t>Actions du trimestre</t>
        </is>
      </c>
      <c r="B11" s="8" t="inlineStr">
        <is>
          <t>T1 (janv.-mars)</t>
        </is>
      </c>
      <c r="C11" s="8" t="inlineStr">
        <is>
          <t>T2 (avr.-juin)</t>
        </is>
      </c>
      <c r="D11" s="8" t="inlineStr">
        <is>
          <t>T3 (juil.-sept.)</t>
        </is>
      </c>
      <c r="E11" s="8" t="inlineStr">
        <is>
          <t>T4 (oct.-déc.)</t>
        </is>
      </c>
      <c r="F11" s="8" t="inlineStr">
        <is>
          <t>Point de contrôle</t>
        </is>
      </c>
    </row>
    <row r="12">
      <c r="A12" s="9" t="inlineStr">
        <is>
          <t>Fondations</t>
        </is>
      </c>
      <c r="B12" s="9" t="inlineStr">
        <is>
          <t>Fichier, script, charte RDV, CRM + dialer, formation</t>
        </is>
      </c>
      <c r="C12" s="9" t="inlineStr">
        <is>
          <t>Ajustement du script selon les objections notées</t>
        </is>
      </c>
      <c r="D12" s="9" t="inlineStr"/>
      <c r="E12" s="9" t="inlineStr">
        <is>
          <t>Préparation du plan 2028</t>
        </is>
      </c>
      <c r="F12" s="9" t="inlineStr">
        <is>
          <t>Fondations prêtes au 15/02</t>
        </is>
      </c>
    </row>
    <row r="13">
      <c r="A13" s="9" t="inlineStr">
        <is>
          <t>Téléphone S1</t>
        </is>
      </c>
      <c r="B13" s="9" t="inlineStr">
        <is>
          <t>Démarrage mi-janvier, montée en charge</t>
        </is>
      </c>
      <c r="C13" s="9" t="inlineStr">
        <is>
          <t>Rythme plein</t>
        </is>
      </c>
      <c r="D13" s="9" t="inlineStr">
        <is>
          <t>Rythme réduit en août</t>
        </is>
      </c>
      <c r="E13" s="9" t="inlineStr">
        <is>
          <t>Rythme plein jusqu'à mi-décembre</t>
        </is>
      </c>
      <c r="F13" s="9" t="inlineStr">
        <is>
          <t>77 RDV pris sur l'année</t>
        </is>
      </c>
    </row>
    <row r="14">
      <c r="A14" s="9" t="inlineStr">
        <is>
          <t>Téléphone S2</t>
        </is>
      </c>
      <c r="B14" s="9" t="inlineStr">
        <is>
          <t>Démarrage en février</t>
        </is>
      </c>
      <c r="C14" s="9" t="inlineStr">
        <is>
          <t>Rythme plein</t>
        </is>
      </c>
      <c r="D14" s="9" t="inlineStr">
        <is>
          <t>Rythme réduit en août</t>
        </is>
      </c>
      <c r="E14" s="9" t="inlineStr">
        <is>
          <t>Rythme plein</t>
        </is>
      </c>
      <c r="F14" s="9" t="inlineStr">
        <is>
          <t>52 RDV pris sur l'année</t>
        </is>
      </c>
    </row>
    <row r="15">
      <c r="A15" s="9" t="inlineStr">
        <is>
          <t>Salon et contenus</t>
        </is>
      </c>
      <c r="B15" s="9" t="inlineStr">
        <is>
          <t>Cas clients et pages segments</t>
        </is>
      </c>
      <c r="C15" s="9" t="inlineStr">
        <is>
          <t>Salon régional (juin)</t>
        </is>
      </c>
      <c r="D15" s="9" t="inlineStr">
        <is>
          <t>Relance des contacts du salon</t>
        </is>
      </c>
      <c r="E15" s="9" t="inlineStr"/>
      <c r="F15" s="9" t="inlineStr">
        <is>
          <t>40 contacts, 8 RDV</t>
        </is>
      </c>
    </row>
    <row r="16">
      <c r="A16" s="9" t="inlineStr">
        <is>
          <t>Clients existants</t>
        </is>
      </c>
      <c r="B16" s="9" t="inlineStr">
        <is>
          <t>Revue des 52 comptes</t>
        </is>
      </c>
      <c r="C16" s="9" t="inlineStr">
        <is>
          <t>Propositions additionnelles</t>
        </is>
      </c>
      <c r="D16" s="9" t="inlineStr">
        <is>
          <t>Demandes de recommandation</t>
        </is>
      </c>
      <c r="E16" s="9" t="inlineStr">
        <is>
          <t>Bilan annuel avec chaque client</t>
        </is>
      </c>
      <c r="F16" s="9" t="inlineStr">
        <is>
          <t>4 ventes additionnelles, 6 recommandations signées</t>
        </is>
      </c>
    </row>
    <row r="17">
      <c r="A17" s="9" t="inlineStr">
        <is>
          <t>Pilotage</t>
        </is>
      </c>
      <c r="B17" s="9" t="inlineStr">
        <is>
          <t>Revues hebdo + mensuelle</t>
        </is>
      </c>
      <c r="C17" s="9" t="inlineStr">
        <is>
          <t>Revue trimestrielle T1 (avril)</t>
        </is>
      </c>
      <c r="D17" s="9" t="inlineStr">
        <is>
          <t>Revue trimestrielle T2 (juillet)</t>
        </is>
      </c>
      <c r="E17" s="9" t="inlineStr">
        <is>
          <t>Revue T3 (octobre), bilan annuel (décembre)</t>
        </is>
      </c>
      <c r="F17" s="9" t="inlineStr">
        <is>
          <t>Écart &lt; 15 % sur les RDV pris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4" customWidth="1" min="16" max="16"/>
    <col width="14" customWidth="1" min="17" max="17"/>
  </cols>
  <sheetData>
    <row r="1">
      <c r="A1" s="1" t="inlineStr">
        <is>
          <t>Étape 7 : tableau de bord mensuel</t>
        </is>
      </c>
    </row>
    <row r="2">
      <c r="A2" s="2" t="inlineStr">
        <is>
          <t>Saisissez le réalisé (cellules jaunes) chaque début de mois. Objectif mensuel = objectif annuel / 11 mois actifs.</t>
        </is>
      </c>
    </row>
    <row r="4" ht="30" customHeight="1">
      <c r="A4" s="8" t="inlineStr">
        <is>
          <t>KPI</t>
        </is>
      </c>
      <c r="B4" s="8" t="inlineStr">
        <is>
          <t>Objectif annuel</t>
        </is>
      </c>
      <c r="C4" s="8" t="inlineStr">
        <is>
          <t>Objectif mensuel</t>
        </is>
      </c>
      <c r="D4" s="8" t="inlineStr">
        <is>
          <t>Janv.</t>
        </is>
      </c>
      <c r="E4" s="8" t="inlineStr">
        <is>
          <t>Févr.</t>
        </is>
      </c>
      <c r="F4" s="8" t="inlineStr">
        <is>
          <t>Mars</t>
        </is>
      </c>
      <c r="G4" s="8" t="inlineStr">
        <is>
          <t>Avr.</t>
        </is>
      </c>
      <c r="H4" s="8" t="inlineStr">
        <is>
          <t>Mai</t>
        </is>
      </c>
      <c r="I4" s="8" t="inlineStr">
        <is>
          <t>Juin</t>
        </is>
      </c>
      <c r="J4" s="8" t="inlineStr">
        <is>
          <t>Juil.</t>
        </is>
      </c>
      <c r="K4" s="8" t="inlineStr">
        <is>
          <t>Août</t>
        </is>
      </c>
      <c r="L4" s="8" t="inlineStr">
        <is>
          <t>Sept.</t>
        </is>
      </c>
      <c r="M4" s="8" t="inlineStr">
        <is>
          <t>Oct.</t>
        </is>
      </c>
      <c r="N4" s="8" t="inlineStr">
        <is>
          <t>Nov.</t>
        </is>
      </c>
      <c r="O4" s="8" t="inlineStr">
        <is>
          <t>Déc.</t>
        </is>
      </c>
      <c r="P4" s="8" t="inlineStr">
        <is>
          <t>Cumul réalisé</t>
        </is>
      </c>
      <c r="Q4" s="8" t="inlineStr">
        <is>
          <t>% de l'objectif annuel</t>
        </is>
      </c>
    </row>
    <row r="5">
      <c r="A5" s="9" t="inlineStr">
        <is>
          <t>Appels composés</t>
        </is>
      </c>
      <c r="B5" s="18">
        <f>'Objectifs &amp; entonnoir'!B25</f>
        <v/>
      </c>
      <c r="C5" s="19">
        <f>B5/11</f>
        <v/>
      </c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8">
        <f>SUM(D5:O5)</f>
        <v/>
      </c>
      <c r="Q5" s="15">
        <f>IF(B5=0,"",P5/B5)</f>
        <v/>
      </c>
    </row>
    <row r="6">
      <c r="A6" s="9" t="inlineStr">
        <is>
          <t>Conversations avec un décideur</t>
        </is>
      </c>
      <c r="B6" s="18">
        <f>'Objectifs &amp; entonnoir'!B27</f>
        <v/>
      </c>
      <c r="C6" s="19">
        <f>B6/11</f>
        <v/>
      </c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8">
        <f>SUM(D6:O6)</f>
        <v/>
      </c>
      <c r="Q6" s="15">
        <f>IF(B6=0,"",P6/B6)</f>
        <v/>
      </c>
    </row>
    <row r="7">
      <c r="A7" s="9" t="inlineStr">
        <is>
          <t>RDV qualifiés pris</t>
        </is>
      </c>
      <c r="B7" s="18">
        <f>'Objectifs &amp; entonnoir'!B23</f>
        <v/>
      </c>
      <c r="C7" s="19">
        <f>B7/11</f>
        <v/>
      </c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8">
        <f>SUM(D7:O7)</f>
        <v/>
      </c>
      <c r="Q7" s="15">
        <f>IF(B7=0,"",P7/B7)</f>
        <v/>
      </c>
    </row>
    <row r="8">
      <c r="A8" s="9" t="inlineStr">
        <is>
          <t>RDV tenus</t>
        </is>
      </c>
      <c r="B8" s="18">
        <f>'Objectifs &amp; entonnoir'!B21</f>
        <v/>
      </c>
      <c r="C8" s="19">
        <f>B8/11</f>
        <v/>
      </c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8">
        <f>SUM(D8:O8)</f>
        <v/>
      </c>
      <c r="Q8" s="15">
        <f>IF(B8=0,"",P8/B8)</f>
        <v/>
      </c>
    </row>
    <row r="9">
      <c r="A9" s="9" t="inlineStr">
        <is>
          <t>Propositions émises (sortant)</t>
        </is>
      </c>
      <c r="B9" s="18">
        <f>'Objectifs &amp; entonnoir'!B20</f>
        <v/>
      </c>
      <c r="C9" s="19">
        <f>B9/11</f>
        <v/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8">
        <f>SUM(D9:O9)</f>
        <v/>
      </c>
      <c r="Q9" s="15">
        <f>IF(B9=0,"",P9/B9)</f>
        <v/>
      </c>
    </row>
    <row r="10">
      <c r="A10" s="9" t="inlineStr">
        <is>
          <t>Affaires signées (sortant)</t>
        </is>
      </c>
      <c r="B10" s="18">
        <f>'Objectifs &amp; entonnoir'!B16</f>
        <v/>
      </c>
      <c r="C10" s="19">
        <f>B10/11</f>
        <v/>
      </c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8">
        <f>SUM(D10:O10)</f>
        <v/>
      </c>
      <c r="Q10" s="15">
        <f>IF(B10=0,"",P10/B10)</f>
        <v/>
      </c>
    </row>
    <row r="11">
      <c r="A11" s="9" t="inlineStr">
        <is>
          <t>Affaires signées (toutes sources)</t>
        </is>
      </c>
      <c r="B11" s="18">
        <f>'Objectifs &amp; entonnoir'!B13</f>
        <v/>
      </c>
      <c r="C11" s="19">
        <f>B11/11</f>
        <v/>
      </c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8">
        <f>SUM(D11:O11)</f>
        <v/>
      </c>
      <c r="Q11" s="15">
        <f>IF(B11=0,"",P11/B11)</f>
        <v/>
      </c>
    </row>
    <row r="12">
      <c r="A12" s="9" t="inlineStr">
        <is>
          <t>CA signé nouveaux clients</t>
        </is>
      </c>
      <c r="B12" s="12">
        <f>'Objectifs &amp; entonnoir'!B11</f>
        <v/>
      </c>
      <c r="C12" s="12">
        <f>B12/11</f>
        <v/>
      </c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2">
        <f>SUM(D12:O12)</f>
        <v/>
      </c>
      <c r="Q12" s="15">
        <f>IF(B12=0,"",P12/B12)</f>
        <v/>
      </c>
    </row>
    <row r="14" ht="30" customHeight="1">
      <c r="A14" s="8" t="inlineStr">
        <is>
          <t>Ratio de contrôle</t>
        </is>
      </c>
      <c r="B14" s="8" t="inlineStr">
        <is>
          <t>Repère du plan</t>
        </is>
      </c>
      <c r="C14" s="8" t="inlineStr"/>
      <c r="D14" s="8" t="inlineStr">
        <is>
          <t>Janv.</t>
        </is>
      </c>
      <c r="E14" s="8" t="inlineStr">
        <is>
          <t>Févr.</t>
        </is>
      </c>
      <c r="F14" s="8" t="inlineStr">
        <is>
          <t>Mars</t>
        </is>
      </c>
      <c r="G14" s="8" t="inlineStr">
        <is>
          <t>Avr.</t>
        </is>
      </c>
      <c r="H14" s="8" t="inlineStr">
        <is>
          <t>Mai</t>
        </is>
      </c>
      <c r="I14" s="8" t="inlineStr">
        <is>
          <t>Juin</t>
        </is>
      </c>
      <c r="J14" s="8" t="inlineStr">
        <is>
          <t>Juil.</t>
        </is>
      </c>
      <c r="K14" s="8" t="inlineStr">
        <is>
          <t>Août</t>
        </is>
      </c>
      <c r="L14" s="8" t="inlineStr">
        <is>
          <t>Sept.</t>
        </is>
      </c>
      <c r="M14" s="8" t="inlineStr">
        <is>
          <t>Oct.</t>
        </is>
      </c>
      <c r="N14" s="8" t="inlineStr">
        <is>
          <t>Nov.</t>
        </is>
      </c>
      <c r="O14" s="8" t="inlineStr">
        <is>
          <t>Déc.</t>
        </is>
      </c>
      <c r="P14" s="8" t="inlineStr">
        <is>
          <t>Cumul</t>
        </is>
      </c>
      <c r="Q14" s="8" t="inlineStr"/>
    </row>
    <row r="15">
      <c r="A15" s="26" t="inlineStr">
        <is>
          <t>Taux appels → RDV</t>
        </is>
      </c>
      <c r="B15" s="15">
        <f>'Objectifs &amp; entonnoir'!B24</f>
        <v/>
      </c>
      <c r="C15" s="15" t="inlineStr"/>
      <c r="D15" s="15">
        <f>IF(N(D5)=0,"",D7/D5)</f>
        <v/>
      </c>
      <c r="E15" s="15">
        <f>IF(N(E5)=0,"",E7/E5)</f>
        <v/>
      </c>
      <c r="F15" s="15">
        <f>IF(N(F5)=0,"",F7/F5)</f>
        <v/>
      </c>
      <c r="G15" s="15">
        <f>IF(N(G5)=0,"",G7/G5)</f>
        <v/>
      </c>
      <c r="H15" s="15">
        <f>IF(N(H5)=0,"",H7/H5)</f>
        <v/>
      </c>
      <c r="I15" s="15">
        <f>IF(N(I5)=0,"",I7/I5)</f>
        <v/>
      </c>
      <c r="J15" s="15">
        <f>IF(N(J5)=0,"",J7/J5)</f>
        <v/>
      </c>
      <c r="K15" s="15">
        <f>IF(N(K5)=0,"",K7/K5)</f>
        <v/>
      </c>
      <c r="L15" s="15">
        <f>IF(N(L5)=0,"",L7/L5)</f>
        <v/>
      </c>
      <c r="M15" s="15">
        <f>IF(N(M5)=0,"",M7/M5)</f>
        <v/>
      </c>
      <c r="N15" s="15">
        <f>IF(N(N5)=0,"",N7/N5)</f>
        <v/>
      </c>
      <c r="O15" s="15">
        <f>IF(N(O5)=0,"",O7/O5)</f>
        <v/>
      </c>
      <c r="P15" s="15">
        <f>IF(P5=0,"",P7/P5)</f>
        <v/>
      </c>
      <c r="Q15" s="26" t="inlineStr"/>
    </row>
    <row r="16">
      <c r="A16" s="26" t="inlineStr">
        <is>
          <t>Taux de RDV tenus</t>
        </is>
      </c>
      <c r="B16" s="15">
        <f>'Objectifs &amp; entonnoir'!B22</f>
        <v/>
      </c>
      <c r="C16" s="15" t="inlineStr"/>
      <c r="D16" s="15">
        <f>IF(N(D7)=0,"",D8/D7)</f>
        <v/>
      </c>
      <c r="E16" s="15">
        <f>IF(N(E7)=0,"",E8/E7)</f>
        <v/>
      </c>
      <c r="F16" s="15">
        <f>IF(N(F7)=0,"",F8/F7)</f>
        <v/>
      </c>
      <c r="G16" s="15">
        <f>IF(N(G7)=0,"",G8/G7)</f>
        <v/>
      </c>
      <c r="H16" s="15">
        <f>IF(N(H7)=0,"",H8/H7)</f>
        <v/>
      </c>
      <c r="I16" s="15">
        <f>IF(N(I7)=0,"",I8/I7)</f>
        <v/>
      </c>
      <c r="J16" s="15">
        <f>IF(N(J7)=0,"",J8/J7)</f>
        <v/>
      </c>
      <c r="K16" s="15">
        <f>IF(N(K7)=0,"",K8/K7)</f>
        <v/>
      </c>
      <c r="L16" s="15">
        <f>IF(N(L7)=0,"",L8/L7)</f>
        <v/>
      </c>
      <c r="M16" s="15">
        <f>IF(N(M7)=0,"",M8/M7)</f>
        <v/>
      </c>
      <c r="N16" s="15">
        <f>IF(N(N7)=0,"",N8/N7)</f>
        <v/>
      </c>
      <c r="O16" s="15">
        <f>IF(N(O7)=0,"",O8/O7)</f>
        <v/>
      </c>
      <c r="P16" s="15">
        <f>IF(P7=0,"",P8/P7)</f>
        <v/>
      </c>
      <c r="Q16" s="26" t="inlineStr"/>
    </row>
    <row r="17">
      <c r="A17" s="26" t="inlineStr">
        <is>
          <t>Taux de signature après RDV tenu</t>
        </is>
      </c>
      <c r="B17" s="15">
        <f>'Objectifs &amp; entonnoir'!B19</f>
        <v/>
      </c>
      <c r="C17" s="15" t="inlineStr"/>
      <c r="D17" s="15">
        <f>IF(N(D8)=0,"",D10/D8)</f>
        <v/>
      </c>
      <c r="E17" s="15">
        <f>IF(N(E8)=0,"",E10/E8)</f>
        <v/>
      </c>
      <c r="F17" s="15">
        <f>IF(N(F8)=0,"",F10/F8)</f>
        <v/>
      </c>
      <c r="G17" s="15">
        <f>IF(N(G8)=0,"",G10/G8)</f>
        <v/>
      </c>
      <c r="H17" s="15">
        <f>IF(N(H8)=0,"",H10/H8)</f>
        <v/>
      </c>
      <c r="I17" s="15">
        <f>IF(N(I8)=0,"",I10/I8)</f>
        <v/>
      </c>
      <c r="J17" s="15">
        <f>IF(N(J8)=0,"",J10/J8)</f>
        <v/>
      </c>
      <c r="K17" s="15">
        <f>IF(N(K8)=0,"",K10/K8)</f>
        <v/>
      </c>
      <c r="L17" s="15">
        <f>IF(N(L8)=0,"",L10/L8)</f>
        <v/>
      </c>
      <c r="M17" s="15">
        <f>IF(N(M8)=0,"",M10/M8)</f>
        <v/>
      </c>
      <c r="N17" s="15">
        <f>IF(N(N8)=0,"",N10/N8)</f>
        <v/>
      </c>
      <c r="O17" s="15">
        <f>IF(N(O8)=0,"",O10/O8)</f>
        <v/>
      </c>
      <c r="P17" s="15">
        <f>IF(P8=0,"",P10/P8)</f>
        <v/>
      </c>
      <c r="Q17" s="26" t="inlineStr"/>
    </row>
    <row r="19">
      <c r="A19" s="2" t="inlineStr">
        <is>
          <t>Règle de lecture : un ratio qui s'écarte de plus de 20 % de son repère deux mois de suite déclenche une action corrective en revue mensuelle.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2026-10-27T03:22:00Z</dcterms:created>
  <dcterms:modified xsi:type="dcterms:W3CDTF">2026-10-27T03:22:00Z</dcterms:modified>
</cp:coreProperties>
</file>